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7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72" i="1" l="1"/>
  <c r="C72" i="1"/>
  <c r="B47" i="1"/>
  <c r="C4" i="1" l="1"/>
  <c r="B22" i="1"/>
  <c r="B27" i="1"/>
  <c r="C33" i="1"/>
  <c r="C39" i="1"/>
  <c r="B53" i="1"/>
  <c r="B51" i="1" s="1"/>
  <c r="B4" i="1"/>
  <c r="B3" i="1" s="1"/>
  <c r="C22" i="1"/>
  <c r="C25" i="1"/>
  <c r="C27" i="1"/>
  <c r="B33" i="1"/>
  <c r="B39" i="1"/>
  <c r="C53" i="1"/>
  <c r="C51" i="1" s="1"/>
  <c r="B25" i="1" l="1"/>
  <c r="B50" i="1" s="1"/>
  <c r="B75" i="1" s="1"/>
  <c r="B77" i="1" s="1"/>
  <c r="C3" i="1"/>
  <c r="C50" i="1" s="1"/>
  <c r="C75" i="1" s="1"/>
  <c r="C77" i="1" s="1"/>
</calcChain>
</file>

<file path=xl/sharedStrings.xml><?xml version="1.0" encoding="utf-8"?>
<sst xmlns="http://schemas.openxmlformats.org/spreadsheetml/2006/main" count="76" uniqueCount="75">
  <si>
    <r>
      <t xml:space="preserve">CONTO ECONOMICO RICLASSIFICATO 
</t>
    </r>
    <r>
      <rPr>
        <b/>
        <sz val="14"/>
        <color rgb="FFFF0000"/>
        <rFont val="Arial Narrow"/>
        <family val="2"/>
      </rPr>
      <t xml:space="preserve"> </t>
    </r>
    <r>
      <rPr>
        <b/>
        <sz val="14"/>
        <color theme="1"/>
        <rFont val="Arial Narrow"/>
        <family val="2"/>
      </rPr>
      <t>ai sensi del D.P.C.M. 22 settembre 2014 - art.8 - e del D.M. 27/03/2013</t>
    </r>
  </si>
  <si>
    <t>A - VALORE DELLA PRODUZIONE</t>
  </si>
  <si>
    <t>1) Ricavi e proventi per l'attività istituzionale</t>
  </si>
  <si>
    <t>a) contributo ordinario dello Stato</t>
  </si>
  <si>
    <t>b) corrispettivi da contratto di servizio</t>
  </si>
  <si>
    <t>b 1) con lo Stato</t>
  </si>
  <si>
    <t>b 2) con le Regioni</t>
  </si>
  <si>
    <t>b 3) con altri enti pubblici</t>
  </si>
  <si>
    <t>b 4) con l'Unione Europea</t>
  </si>
  <si>
    <t>c) contributi in conto esercizio</t>
  </si>
  <si>
    <t>c 1) contributi dello Stato</t>
  </si>
  <si>
    <t>c 2) contributi da Regioni</t>
  </si>
  <si>
    <t>c 3) contributi da altri enti pubblici</t>
  </si>
  <si>
    <t>c 4) contributi dall'Unione Europea</t>
  </si>
  <si>
    <t>d) contributi da privati</t>
  </si>
  <si>
    <t>e) proventi fiscali e parafiscali</t>
  </si>
  <si>
    <t>f) ricavi per cessioni di prodotti e prestazioni di servizi</t>
  </si>
  <si>
    <t>2) variazione delle rimanenze dei prodotti in corso di lavorazione, semilavorati e finiti</t>
  </si>
  <si>
    <t>3) variazione dei lavori in corso su ordinazione</t>
  </si>
  <si>
    <t>4) incrementi di immobilizzazioni per lavori interni</t>
  </si>
  <si>
    <t>5) altri ricavi e proventi</t>
  </si>
  <si>
    <t>a) quota contributi in conto capitale imputata all'esercizio</t>
  </si>
  <si>
    <t>b) altri ricavi e proventi</t>
  </si>
  <si>
    <t>B - COSTI DELLA PRODUZIONE</t>
  </si>
  <si>
    <t>6) Per materie prime, sussidiarie, consumo e merci</t>
  </si>
  <si>
    <t>7) Per servizi</t>
  </si>
  <si>
    <t>a) erogazioni di servizi istituzionali</t>
  </si>
  <si>
    <t>b) acquisizione di servizi</t>
  </si>
  <si>
    <t>c) consulenze, collaborazioni, altre prestazioni di lavoro</t>
  </si>
  <si>
    <t>d) compensi ad organi di amministrazione e di controllo</t>
  </si>
  <si>
    <t>8) Per godimento beni di terzi</t>
  </si>
  <si>
    <t>9) Per il personale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</si>
  <si>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</si>
  <si>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</si>
  <si>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</si>
  <si>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</si>
  <si>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</si>
  <si>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 Ammortamenti e svalutazioni</t>
  </si>
  <si>
    <t>a) Ammortamento delle immobilizzazioni immateriali</t>
  </si>
  <si>
    <t>b) Ammortamento delle immobilizzazioni materiali</t>
  </si>
  <si>
    <t>c) Altre svalutazioni delle immobilizzazioni</t>
  </si>
  <si>
    <t>d) Svalutazione dei crediti compresi nell'attivo circolante e delle disponibilità liquide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</si>
  <si>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</si>
  <si>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</si>
  <si>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</si>
  <si>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</si>
  <si>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a) oneri per provvedimenti di contenimento della spesa pubblica</t>
  </si>
  <si>
    <t>b) altri oneri diversi di gestione</t>
  </si>
  <si>
    <t>DIFFERENZA TRA VALORE E COSTI DELLA PRODUZIONE</t>
  </si>
  <si>
    <t>C - PROVENTI E ONERI FINANZIARI</t>
  </si>
  <si>
    <t>15) Proventi da partecipazioni, con separata indicazione di quelli relativi ad imprese controllate e collegate</t>
  </si>
  <si>
    <t>16) Altri proventi finanziari</t>
  </si>
  <si>
    <t>a) da crediti iscritti nelle immobilizzazioni, con separata indicazione di quelli relativi ad imprese controllate e collegate e di quelli controllanti</t>
  </si>
  <si>
    <t>b) da titoli iscritti nelle immobilizzazioni che non costituiscono partecipazioni</t>
  </si>
  <si>
    <t>c) da titoli iscritti nell'attivo circolante che non costituiscono partecipazioni</t>
  </si>
  <si>
    <t>d) proventi diversi dai precedenti, con separata indicazione di quelli relativi ad imprese controllate e collegate e di quelli controllanti</t>
  </si>
  <si>
    <t>17) Interessi e altri oneri finanziari</t>
  </si>
  <si>
    <t>a) interessi passivi</t>
  </si>
  <si>
    <t>b) oneri per la copertura perdite di imprese controllate e collegate</t>
  </si>
  <si>
    <t>c) altri interessi ed oneri finanziari</t>
  </si>
  <si>
    <t>17 bis) utili e perdite su cambi</t>
  </si>
  <si>
    <t>D - RETTIFICHE DI VALORE DI ATTIVITA' FINANZIARIE</t>
  </si>
  <si>
    <t>18) Rivalutazioni</t>
  </si>
  <si>
    <t>a) partecipazioni</t>
  </si>
  <si>
    <t>b) di immobilizzazioni finanziarie che non costituiscono partecipazioni</t>
  </si>
  <si>
    <t>c) di titoli iscritti nell'attivo circolante  che non costituiscono partecipazioni</t>
  </si>
  <si>
    <t>19) Svalutazioni</t>
  </si>
  <si>
    <t>a) di partecipazioni</t>
  </si>
  <si>
    <t>c) di titoli iscritti nell'attivo circolante che non costituiscono partecipazioni</t>
  </si>
  <si>
    <t>E - PROVENTI E ONERI STRAORDINARI</t>
  </si>
  <si>
    <t>20) Proventi, con separata indicazione delle plusvalenze da alienazioni</t>
  </si>
  <si>
    <t>21) Oneri straordinari, con separata indicazione delle minusvalenze da alienazioni</t>
  </si>
  <si>
    <t>RISULTATO PRIMA DELLE IMPOSTE</t>
  </si>
  <si>
    <t>Imposte dell'esercizio, correnti, differite e anticipate</t>
  </si>
  <si>
    <t>AVANZO/DISAVANZO/PAREGGIO ECONOMICO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</si>
</sst>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/>
    </xf>
    <xf numFmtId="0" fontId="7" fillId="0" borderId="0" xfId="0" applyFont="1"/>
    <xf numFmtId="0" fontId="8" fillId="0" borderId="0" xfId="2" applyFont="1"/>
    <xf numFmtId="49" fontId="8" fillId="2" borderId="0" xfId="2" applyNumberFormat="1" applyFont="1" applyFill="1"/>
    <xf numFmtId="49" fontId="9" fillId="3" borderId="0" xfId="2" applyNumberFormat="1" applyFont="1" applyFill="1"/>
    <xf numFmtId="49" fontId="8" fillId="0" borderId="0" xfId="2" applyNumberFormat="1" applyFont="1" applyAlignment="1">
      <alignment horizontal="left" indent="3"/>
    </xf>
    <xf numFmtId="49" fontId="8" fillId="0" borderId="0" xfId="2" applyNumberFormat="1" applyFont="1" applyAlignment="1">
      <alignment horizontal="left" indent="5"/>
    </xf>
    <xf numFmtId="49" fontId="8" fillId="0" borderId="0" xfId="2" applyNumberFormat="1" applyFont="1" applyAlignment="1">
      <alignment horizontal="left" vertical="center" indent="3"/>
    </xf>
    <xf numFmtId="49" fontId="8" fillId="0" borderId="0" xfId="2" applyNumberFormat="1" applyFont="1" applyFill="1" applyAlignment="1">
      <alignment horizontal="left" indent="3"/>
    </xf>
    <xf numFmtId="49" fontId="8" fillId="4" borderId="0" xfId="2" applyNumberFormat="1" applyFont="1" applyFill="1"/>
    <xf numFmtId="49" fontId="8" fillId="0" borderId="0" xfId="2" applyNumberFormat="1" applyFont="1" applyAlignment="1">
      <alignment horizontal="left" wrapText="1" indent="3"/>
    </xf>
    <xf numFmtId="0" fontId="10" fillId="0" borderId="0" xfId="0" applyFont="1"/>
    <xf numFmtId="3" fontId="5" fillId="2" borderId="0" xfId="1" applyNumberFormat="1" applyFont="1" applyFill="1"/>
    <xf numFmtId="3" fontId="6" fillId="3" borderId="0" xfId="1" applyNumberFormat="1" applyFont="1" applyFill="1"/>
    <xf numFmtId="3" fontId="5" fillId="0" borderId="0" xfId="1" applyNumberFormat="1" applyFont="1" applyFill="1"/>
    <xf numFmtId="3" fontId="5" fillId="0" borderId="0" xfId="2" applyNumberFormat="1" applyFont="1" applyAlignment="1">
      <alignment horizontal="left" indent="3"/>
    </xf>
    <xf numFmtId="3" fontId="5" fillId="0" borderId="0" xfId="1" applyNumberFormat="1" applyFont="1"/>
    <xf numFmtId="3" fontId="5" fillId="0" borderId="0" xfId="2" applyNumberFormat="1" applyFont="1" applyAlignment="1">
      <alignment horizontal="left" indent="5"/>
    </xf>
    <xf numFmtId="3" fontId="6" fillId="3" borderId="0" xfId="2" applyNumberFormat="1" applyFont="1" applyFill="1"/>
    <xf numFmtId="3" fontId="5" fillId="4" borderId="0" xfId="1" applyNumberFormat="1" applyFont="1" applyFill="1"/>
    <xf numFmtId="3" fontId="5" fillId="0" borderId="0" xfId="2" applyNumberFormat="1" applyFont="1" applyAlignment="1">
      <alignment horizontal="left" wrapText="1" indent="3"/>
    </xf>
    <xf numFmtId="3" fontId="5" fillId="4" borderId="0" xfId="2" applyNumberFormat="1" applyFont="1" applyFill="1"/>
    <xf numFmtId="3" fontId="6" fillId="0" borderId="0" xfId="1" applyNumberFormat="1" applyFont="1" applyFill="1"/>
    <xf numFmtId="3" fontId="6" fillId="4" borderId="0" xfId="1" applyNumberFormat="1" applyFont="1" applyFill="1"/>
  </cellXfs>
  <cellStyles count="3">
    <cellStyle name="Migliaia" xfId="1" builtinId="3"/>
    <cellStyle name="Normale" xfId="0" builtinId="0"/>
    <cellStyle name="Normale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B76" sqref="B76:C76"/>
    </sheetView>
  </sheetViews>
  <sheetFormatPr defaultRowHeight="15" x14ac:dyDescent="0.25"/>
  <cols>
    <col min="1" max="1" width="82.85546875" style="13" bestFit="1" customWidth="1"/>
    <col min="2" max="3" width="11.7109375" bestFit="1" customWidth="1"/>
  </cols>
  <sheetData>
    <row r="1" spans="1:4" ht="55.5" customHeight="1" x14ac:dyDescent="0.25">
      <c r="A1" s="1" t="s">
        <v>0</v>
      </c>
      <c r="B1" s="1"/>
      <c r="C1" s="1"/>
    </row>
    <row r="2" spans="1:4" x14ac:dyDescent="0.25">
      <c r="A2" s="4"/>
      <c r="B2" s="2">
        <v>2018</v>
      </c>
      <c r="C2" s="2">
        <v>2017</v>
      </c>
      <c r="D2" s="3"/>
    </row>
    <row r="3" spans="1:4" x14ac:dyDescent="0.25">
      <c r="A3" s="5" t="s">
        <v>1</v>
      </c>
      <c r="B3" s="14">
        <f>B4+B19+B20+B21+B22</f>
        <v>889711286.74000013</v>
      </c>
      <c r="C3" s="14">
        <f>C4+C19+C20+C21+C22</f>
        <v>934510576.11999989</v>
      </c>
      <c r="D3" s="3"/>
    </row>
    <row r="4" spans="1:4" x14ac:dyDescent="0.25">
      <c r="A4" s="6" t="s">
        <v>2</v>
      </c>
      <c r="B4" s="15">
        <f>B5+B6+B11+B16+B17+B18</f>
        <v>879499522.03000009</v>
      </c>
      <c r="C4" s="15">
        <f>C5+C6+C11+C16+C17+C18</f>
        <v>920099949.32999992</v>
      </c>
      <c r="D4" s="3"/>
    </row>
    <row r="5" spans="1:4" x14ac:dyDescent="0.25">
      <c r="A5" s="7" t="s">
        <v>3</v>
      </c>
      <c r="B5" s="16">
        <v>871734000.84000003</v>
      </c>
      <c r="C5" s="16">
        <v>912418225.57999992</v>
      </c>
      <c r="D5" s="3"/>
    </row>
    <row r="6" spans="1:4" x14ac:dyDescent="0.25">
      <c r="A6" s="7" t="s">
        <v>4</v>
      </c>
      <c r="B6" s="17"/>
      <c r="C6" s="18"/>
      <c r="D6" s="3"/>
    </row>
    <row r="7" spans="1:4" x14ac:dyDescent="0.25">
      <c r="A7" s="8" t="s">
        <v>5</v>
      </c>
      <c r="B7" s="19"/>
      <c r="C7" s="18"/>
      <c r="D7" s="3"/>
    </row>
    <row r="8" spans="1:4" x14ac:dyDescent="0.25">
      <c r="A8" s="8" t="s">
        <v>6</v>
      </c>
      <c r="B8" s="19"/>
      <c r="C8" s="18"/>
      <c r="D8" s="3"/>
    </row>
    <row r="9" spans="1:4" x14ac:dyDescent="0.25">
      <c r="A9" s="8" t="s">
        <v>7</v>
      </c>
      <c r="B9" s="19"/>
      <c r="C9" s="18"/>
      <c r="D9" s="3"/>
    </row>
    <row r="10" spans="1:4" x14ac:dyDescent="0.25">
      <c r="A10" s="8" t="s">
        <v>8</v>
      </c>
      <c r="B10" s="19"/>
      <c r="C10" s="18"/>
      <c r="D10" s="3"/>
    </row>
    <row r="11" spans="1:4" x14ac:dyDescent="0.25">
      <c r="A11" s="7" t="s">
        <v>9</v>
      </c>
      <c r="B11" s="17"/>
      <c r="C11" s="18"/>
      <c r="D11" s="3"/>
    </row>
    <row r="12" spans="1:4" x14ac:dyDescent="0.25">
      <c r="A12" s="8" t="s">
        <v>10</v>
      </c>
      <c r="B12" s="19"/>
      <c r="C12" s="18"/>
      <c r="D12" s="3"/>
    </row>
    <row r="13" spans="1:4" x14ac:dyDescent="0.25">
      <c r="A13" s="8" t="s">
        <v>11</v>
      </c>
      <c r="B13" s="19"/>
      <c r="C13" s="18"/>
      <c r="D13" s="3"/>
    </row>
    <row r="14" spans="1:4" x14ac:dyDescent="0.25">
      <c r="A14" s="8" t="s">
        <v>12</v>
      </c>
      <c r="B14" s="19"/>
      <c r="C14" s="18"/>
      <c r="D14" s="3"/>
    </row>
    <row r="15" spans="1:4" x14ac:dyDescent="0.25">
      <c r="A15" s="8" t="s">
        <v>13</v>
      </c>
      <c r="B15" s="19"/>
      <c r="C15" s="18"/>
      <c r="D15" s="3"/>
    </row>
    <row r="16" spans="1:4" x14ac:dyDescent="0.25">
      <c r="A16" s="7" t="s">
        <v>14</v>
      </c>
      <c r="B16" s="17"/>
      <c r="C16" s="18"/>
      <c r="D16" s="3"/>
    </row>
    <row r="17" spans="1:4" x14ac:dyDescent="0.25">
      <c r="A17" s="7" t="s">
        <v>15</v>
      </c>
      <c r="B17" s="17"/>
      <c r="C17" s="18"/>
      <c r="D17" s="3"/>
    </row>
    <row r="18" spans="1:4" x14ac:dyDescent="0.25">
      <c r="A18" s="7" t="s">
        <v>16</v>
      </c>
      <c r="B18" s="16">
        <v>7765521.1900000004</v>
      </c>
      <c r="C18" s="16">
        <v>7681723.7500000009</v>
      </c>
      <c r="D18" s="3"/>
    </row>
    <row r="19" spans="1:4" x14ac:dyDescent="0.25">
      <c r="A19" s="6" t="s">
        <v>17</v>
      </c>
      <c r="B19" s="20"/>
      <c r="C19" s="15"/>
      <c r="D19" s="3"/>
    </row>
    <row r="20" spans="1:4" x14ac:dyDescent="0.25">
      <c r="A20" s="6" t="s">
        <v>18</v>
      </c>
      <c r="B20" s="20"/>
      <c r="C20" s="15"/>
      <c r="D20" s="3"/>
    </row>
    <row r="21" spans="1:4" x14ac:dyDescent="0.25">
      <c r="A21" s="6" t="s">
        <v>19</v>
      </c>
      <c r="B21" s="20"/>
      <c r="C21" s="15"/>
      <c r="D21" s="3"/>
    </row>
    <row r="22" spans="1:4" x14ac:dyDescent="0.25">
      <c r="A22" s="6" t="s">
        <v>20</v>
      </c>
      <c r="B22" s="15">
        <f>B23+B24</f>
        <v>10211764.709999997</v>
      </c>
      <c r="C22" s="15">
        <f>C23+C24</f>
        <v>14410626.790000003</v>
      </c>
      <c r="D22" s="3"/>
    </row>
    <row r="23" spans="1:4" x14ac:dyDescent="0.25">
      <c r="A23" s="7" t="s">
        <v>21</v>
      </c>
      <c r="B23" s="17"/>
      <c r="C23" s="18"/>
      <c r="D23" s="3"/>
    </row>
    <row r="24" spans="1:4" x14ac:dyDescent="0.25">
      <c r="A24" s="7" t="s">
        <v>22</v>
      </c>
      <c r="B24" s="16">
        <v>10211764.709999997</v>
      </c>
      <c r="C24" s="16">
        <v>14410626.790000003</v>
      </c>
      <c r="D24" s="3"/>
    </row>
    <row r="25" spans="1:4" x14ac:dyDescent="0.25">
      <c r="A25" s="5" t="s">
        <v>23</v>
      </c>
      <c r="B25" s="14">
        <f>B26+B27+B32+B33+B39+B44+B45+B46+B47</f>
        <v>850719175.08999991</v>
      </c>
      <c r="C25" s="14">
        <f>C26+C27+C32+C33+C39+C44+C45+C46+C47</f>
        <v>878301432.29000008</v>
      </c>
      <c r="D25" s="3"/>
    </row>
    <row r="26" spans="1:4" x14ac:dyDescent="0.25">
      <c r="A26" s="6" t="s">
        <v>24</v>
      </c>
      <c r="B26" s="15">
        <v>16038325.450000003</v>
      </c>
      <c r="C26" s="15">
        <v>17075448.080000006</v>
      </c>
      <c r="D26" s="3"/>
    </row>
    <row r="27" spans="1:4" x14ac:dyDescent="0.25">
      <c r="A27" s="6" t="s">
        <v>25</v>
      </c>
      <c r="B27" s="15">
        <f>SUM(B28:B31)</f>
        <v>97967568.049999997</v>
      </c>
      <c r="C27" s="15">
        <f>SUM(C28:C31)</f>
        <v>104367700.72999999</v>
      </c>
      <c r="D27" s="3"/>
    </row>
    <row r="28" spans="1:4" x14ac:dyDescent="0.25">
      <c r="A28" s="7" t="s">
        <v>26</v>
      </c>
      <c r="B28" s="18"/>
      <c r="C28" s="18"/>
      <c r="D28" s="3"/>
    </row>
    <row r="29" spans="1:4" x14ac:dyDescent="0.25">
      <c r="A29" s="9" t="s">
        <v>27</v>
      </c>
      <c r="B29" s="18">
        <v>97667265.299999997</v>
      </c>
      <c r="C29" s="18">
        <v>103987063.72999999</v>
      </c>
      <c r="D29" s="3"/>
    </row>
    <row r="30" spans="1:4" x14ac:dyDescent="0.25">
      <c r="A30" s="7" t="s">
        <v>28</v>
      </c>
      <c r="B30" s="16">
        <v>222112.01</v>
      </c>
      <c r="C30" s="16">
        <v>312158.34999999998</v>
      </c>
      <c r="D30" s="3"/>
    </row>
    <row r="31" spans="1:4" x14ac:dyDescent="0.25">
      <c r="A31" s="7" t="s">
        <v>29</v>
      </c>
      <c r="B31" s="16">
        <v>78190.740000000005</v>
      </c>
      <c r="C31" s="16">
        <v>68478.649999999994</v>
      </c>
      <c r="D31" s="3"/>
    </row>
    <row r="32" spans="1:4" x14ac:dyDescent="0.25">
      <c r="A32" s="6" t="s">
        <v>30</v>
      </c>
      <c r="B32" s="15">
        <v>30847186.340000004</v>
      </c>
      <c r="C32" s="15">
        <v>30187057.390000001</v>
      </c>
      <c r="D32" s="3"/>
    </row>
    <row r="33" spans="1:4" x14ac:dyDescent="0.25">
      <c r="A33" s="6" t="s">
        <v>31</v>
      </c>
      <c r="B33" s="15">
        <f>SUM(B34:B38)</f>
        <v>607903419.5</v>
      </c>
      <c r="C33" s="15">
        <f>SUM(C34:C38)</f>
        <v>623700169.71000004</v>
      </c>
      <c r="D33" s="3"/>
    </row>
    <row r="34" spans="1:4" x14ac:dyDescent="0.25">
      <c r="A34" s="7" t="s">
        <v>32</v>
      </c>
      <c r="B34" s="18">
        <v>404767056.85999995</v>
      </c>
      <c r="C34" s="18">
        <v>392494179.22999996</v>
      </c>
      <c r="D34" s="3"/>
    </row>
    <row r="35" spans="1:4" x14ac:dyDescent="0.25">
      <c r="A35" s="7" t="s">
        <v>33</v>
      </c>
      <c r="B35" s="18">
        <v>123591765.12000002</v>
      </c>
      <c r="C35" s="18">
        <v>120300707.74000001</v>
      </c>
      <c r="D35" s="3"/>
    </row>
    <row r="36" spans="1:4" x14ac:dyDescent="0.25">
      <c r="A36" s="7" t="s">
        <v>34</v>
      </c>
      <c r="B36" s="17"/>
      <c r="C36" s="18"/>
      <c r="D36" s="3"/>
    </row>
    <row r="37" spans="1:4" x14ac:dyDescent="0.25">
      <c r="A37" s="7" t="s">
        <v>35</v>
      </c>
      <c r="B37" s="17"/>
      <c r="C37" s="18"/>
      <c r="D37" s="3"/>
    </row>
    <row r="38" spans="1:4" x14ac:dyDescent="0.25">
      <c r="A38" s="7" t="s">
        <v>36</v>
      </c>
      <c r="B38" s="18">
        <v>79544597.519999996</v>
      </c>
      <c r="C38" s="18">
        <v>110905282.74000001</v>
      </c>
      <c r="D38" s="3"/>
    </row>
    <row r="39" spans="1:4" x14ac:dyDescent="0.25">
      <c r="A39" s="6" t="s">
        <v>37</v>
      </c>
      <c r="B39" s="15">
        <f>SUM(B40:B43)</f>
        <v>57147550.620000005</v>
      </c>
      <c r="C39" s="15">
        <f>SUM(C40:C43)</f>
        <v>53582644.530000001</v>
      </c>
      <c r="D39" s="3"/>
    </row>
    <row r="40" spans="1:4" x14ac:dyDescent="0.25">
      <c r="A40" s="7" t="s">
        <v>38</v>
      </c>
      <c r="B40" s="18">
        <v>48154208.020000003</v>
      </c>
      <c r="C40" s="18">
        <v>45051296.75</v>
      </c>
      <c r="D40" s="3"/>
    </row>
    <row r="41" spans="1:4" x14ac:dyDescent="0.25">
      <c r="A41" s="7" t="s">
        <v>39</v>
      </c>
      <c r="B41" s="18">
        <v>8938023.1800000016</v>
      </c>
      <c r="C41" s="18">
        <v>8406797.4999999981</v>
      </c>
      <c r="D41" s="3"/>
    </row>
    <row r="42" spans="1:4" x14ac:dyDescent="0.25">
      <c r="A42" s="7" t="s">
        <v>40</v>
      </c>
      <c r="B42" s="18"/>
      <c r="C42" s="18"/>
      <c r="D42" s="3"/>
    </row>
    <row r="43" spans="1:4" x14ac:dyDescent="0.25">
      <c r="A43" s="7" t="s">
        <v>41</v>
      </c>
      <c r="B43" s="18">
        <v>55319.42</v>
      </c>
      <c r="C43" s="18">
        <v>124550.28</v>
      </c>
      <c r="D43" s="3"/>
    </row>
    <row r="44" spans="1:4" x14ac:dyDescent="0.25">
      <c r="A44" s="6" t="s">
        <v>42</v>
      </c>
      <c r="B44" s="20"/>
      <c r="C44" s="15"/>
      <c r="D44" s="3"/>
    </row>
    <row r="45" spans="1:4" x14ac:dyDescent="0.25">
      <c r="A45" s="6" t="s">
        <v>43</v>
      </c>
      <c r="B45" s="15">
        <v>25955415.280000001</v>
      </c>
      <c r="C45" s="15">
        <v>27812730.57</v>
      </c>
      <c r="D45" s="3"/>
    </row>
    <row r="46" spans="1:4" x14ac:dyDescent="0.25">
      <c r="A46" s="6" t="s">
        <v>44</v>
      </c>
      <c r="B46" s="15">
        <v>6525028.8100000005</v>
      </c>
      <c r="C46" s="15">
        <v>10384727.280000001</v>
      </c>
      <c r="D46" s="3"/>
    </row>
    <row r="47" spans="1:4" x14ac:dyDescent="0.25">
      <c r="A47" s="6" t="s">
        <v>45</v>
      </c>
      <c r="B47" s="15">
        <f>SUM(B48:B49)</f>
        <v>8334681.04</v>
      </c>
      <c r="C47" s="15">
        <v>11190954</v>
      </c>
      <c r="D47" s="3"/>
    </row>
    <row r="48" spans="1:4" x14ac:dyDescent="0.25">
      <c r="A48" s="10" t="s">
        <v>46</v>
      </c>
      <c r="B48" s="16">
        <v>4924346</v>
      </c>
      <c r="C48" s="16"/>
      <c r="D48" s="3"/>
    </row>
    <row r="49" spans="1:4" x14ac:dyDescent="0.25">
      <c r="A49" s="9" t="s">
        <v>47</v>
      </c>
      <c r="B49" s="16">
        <v>3410335.04</v>
      </c>
      <c r="C49" s="18"/>
      <c r="D49" s="3"/>
    </row>
    <row r="50" spans="1:4" x14ac:dyDescent="0.25">
      <c r="A50" s="5" t="s">
        <v>48</v>
      </c>
      <c r="B50" s="14">
        <f>B3-B25</f>
        <v>38992111.650000215</v>
      </c>
      <c r="C50" s="14">
        <f>C3-C25</f>
        <v>56209143.829999804</v>
      </c>
      <c r="D50" s="3"/>
    </row>
    <row r="51" spans="1:4" x14ac:dyDescent="0.25">
      <c r="A51" s="11" t="s">
        <v>49</v>
      </c>
      <c r="B51" s="21">
        <f>SUM(B52:B53,B58,B62)</f>
        <v>7.9699999999999989</v>
      </c>
      <c r="C51" s="21">
        <f>SUM(C52:C53,C58,C62)</f>
        <v>-2.78</v>
      </c>
      <c r="D51" s="3"/>
    </row>
    <row r="52" spans="1:4" x14ac:dyDescent="0.25">
      <c r="A52" s="6" t="s">
        <v>50</v>
      </c>
      <c r="B52" s="20"/>
      <c r="C52" s="15"/>
      <c r="D52" s="3"/>
    </row>
    <row r="53" spans="1:4" x14ac:dyDescent="0.25">
      <c r="A53" s="6" t="s">
        <v>51</v>
      </c>
      <c r="B53" s="15">
        <f>SUM(B54:B57)</f>
        <v>26</v>
      </c>
      <c r="C53" s="15">
        <f>SUM(C54:C57)</f>
        <v>0</v>
      </c>
      <c r="D53" s="3"/>
    </row>
    <row r="54" spans="1:4" ht="26.25" x14ac:dyDescent="0.25">
      <c r="A54" s="12" t="s">
        <v>52</v>
      </c>
      <c r="B54" s="22"/>
      <c r="C54" s="18"/>
      <c r="D54" s="3"/>
    </row>
    <row r="55" spans="1:4" x14ac:dyDescent="0.25">
      <c r="A55" s="7" t="s">
        <v>53</v>
      </c>
      <c r="B55" s="17"/>
      <c r="C55" s="18"/>
      <c r="D55" s="3"/>
    </row>
    <row r="56" spans="1:4" x14ac:dyDescent="0.25">
      <c r="A56" s="7" t="s">
        <v>54</v>
      </c>
      <c r="B56" s="17"/>
      <c r="C56" s="18"/>
      <c r="D56" s="3"/>
    </row>
    <row r="57" spans="1:4" ht="26.25" x14ac:dyDescent="0.25">
      <c r="A57" s="12" t="s">
        <v>55</v>
      </c>
      <c r="B57" s="18">
        <v>26</v>
      </c>
      <c r="C57" s="18">
        <v>0</v>
      </c>
      <c r="D57" s="3"/>
    </row>
    <row r="58" spans="1:4" x14ac:dyDescent="0.25">
      <c r="A58" s="6" t="s">
        <v>56</v>
      </c>
      <c r="B58" s="15">
        <v>-0.64</v>
      </c>
      <c r="C58" s="15">
        <v>0</v>
      </c>
      <c r="D58" s="3"/>
    </row>
    <row r="59" spans="1:4" x14ac:dyDescent="0.25">
      <c r="A59" s="7" t="s">
        <v>57</v>
      </c>
      <c r="B59" s="17"/>
      <c r="C59" s="18"/>
      <c r="D59" s="3"/>
    </row>
    <row r="60" spans="1:4" x14ac:dyDescent="0.25">
      <c r="A60" s="7" t="s">
        <v>58</v>
      </c>
      <c r="B60" s="17"/>
      <c r="C60" s="18"/>
      <c r="D60" s="3"/>
    </row>
    <row r="61" spans="1:4" x14ac:dyDescent="0.25">
      <c r="A61" s="7" t="s">
        <v>59</v>
      </c>
      <c r="B61" s="17"/>
      <c r="C61" s="18"/>
      <c r="D61" s="3"/>
    </row>
    <row r="62" spans="1:4" x14ac:dyDescent="0.25">
      <c r="A62" s="6" t="s">
        <v>60</v>
      </c>
      <c r="B62" s="15">
        <v>-17.39</v>
      </c>
      <c r="C62" s="15">
        <v>-2.78</v>
      </c>
      <c r="D62" s="3"/>
    </row>
    <row r="63" spans="1:4" x14ac:dyDescent="0.25">
      <c r="A63" s="11" t="s">
        <v>61</v>
      </c>
      <c r="B63" s="23"/>
      <c r="C63" s="21">
        <v>0</v>
      </c>
      <c r="D63" s="3"/>
    </row>
    <row r="64" spans="1:4" x14ac:dyDescent="0.25">
      <c r="A64" s="6" t="s">
        <v>62</v>
      </c>
      <c r="B64" s="20"/>
      <c r="C64" s="15">
        <v>0</v>
      </c>
      <c r="D64" s="3"/>
    </row>
    <row r="65" spans="1:4" x14ac:dyDescent="0.25">
      <c r="A65" s="7" t="s">
        <v>63</v>
      </c>
      <c r="B65" s="17"/>
      <c r="C65" s="18"/>
      <c r="D65" s="3"/>
    </row>
    <row r="66" spans="1:4" x14ac:dyDescent="0.25">
      <c r="A66" s="7" t="s">
        <v>64</v>
      </c>
      <c r="B66" s="17"/>
      <c r="C66" s="18"/>
      <c r="D66" s="3"/>
    </row>
    <row r="67" spans="1:4" x14ac:dyDescent="0.25">
      <c r="A67" s="7" t="s">
        <v>65</v>
      </c>
      <c r="B67" s="17"/>
      <c r="C67" s="18"/>
      <c r="D67" s="3"/>
    </row>
    <row r="68" spans="1:4" x14ac:dyDescent="0.25">
      <c r="A68" s="6" t="s">
        <v>66</v>
      </c>
      <c r="B68" s="20"/>
      <c r="C68" s="15">
        <v>0</v>
      </c>
      <c r="D68" s="3"/>
    </row>
    <row r="69" spans="1:4" x14ac:dyDescent="0.25">
      <c r="A69" s="7" t="s">
        <v>67</v>
      </c>
      <c r="B69" s="17"/>
      <c r="C69" s="18"/>
      <c r="D69" s="3"/>
    </row>
    <row r="70" spans="1:4" x14ac:dyDescent="0.25">
      <c r="A70" s="7" t="s">
        <v>64</v>
      </c>
      <c r="B70" s="17"/>
      <c r="C70" s="18"/>
      <c r="D70" s="3"/>
    </row>
    <row r="71" spans="1:4" x14ac:dyDescent="0.25">
      <c r="A71" s="7" t="s">
        <v>68</v>
      </c>
      <c r="B71" s="17"/>
      <c r="C71" s="18"/>
      <c r="D71" s="3"/>
    </row>
    <row r="72" spans="1:4" x14ac:dyDescent="0.25">
      <c r="A72" s="11" t="s">
        <v>69</v>
      </c>
      <c r="B72" s="21">
        <f>B73-B74</f>
        <v>-1052388.23</v>
      </c>
      <c r="C72" s="21">
        <f>C73-C74</f>
        <v>-428858</v>
      </c>
      <c r="D72" s="3"/>
    </row>
    <row r="73" spans="1:4" x14ac:dyDescent="0.25">
      <c r="A73" s="6" t="s">
        <v>70</v>
      </c>
      <c r="B73" s="24">
        <v>40150.729999999996</v>
      </c>
      <c r="C73" s="24">
        <v>20178</v>
      </c>
      <c r="D73" s="3"/>
    </row>
    <row r="74" spans="1:4" x14ac:dyDescent="0.25">
      <c r="A74" s="6" t="s">
        <v>71</v>
      </c>
      <c r="B74" s="24">
        <v>1092538.96</v>
      </c>
      <c r="C74" s="24">
        <v>449036</v>
      </c>
      <c r="D74" s="3"/>
    </row>
    <row r="75" spans="1:4" x14ac:dyDescent="0.25">
      <c r="A75" s="5" t="s">
        <v>72</v>
      </c>
      <c r="B75" s="14">
        <f>B50+B51+B72</f>
        <v>37939731.390000217</v>
      </c>
      <c r="C75" s="14">
        <f>C50+C51+C72</f>
        <v>55780283.049999803</v>
      </c>
      <c r="D75" s="3"/>
    </row>
    <row r="76" spans="1:4" x14ac:dyDescent="0.25">
      <c r="A76" s="6" t="s">
        <v>73</v>
      </c>
      <c r="B76" s="25">
        <v>37939731.329999998</v>
      </c>
      <c r="C76" s="25">
        <v>40040523.920000002</v>
      </c>
      <c r="D76" s="3"/>
    </row>
    <row r="77" spans="1:4" x14ac:dyDescent="0.25">
      <c r="A77" s="5" t="s">
        <v>74</v>
      </c>
      <c r="B77" s="14">
        <f>B75-B76</f>
        <v>6.0000218451023102E-2</v>
      </c>
      <c r="C77" s="14">
        <f>C75-C76</f>
        <v>15739759.129999802</v>
      </c>
      <c r="D77" s="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Polito</dc:creator>
  <cp:lastModifiedBy>Angela Polito</cp:lastModifiedBy>
  <dcterms:created xsi:type="dcterms:W3CDTF">2019-05-07T09:48:17Z</dcterms:created>
  <dcterms:modified xsi:type="dcterms:W3CDTF">2019-05-07T09:53:05Z</dcterms:modified>
</cp:coreProperties>
</file>